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1зміни до бюджету\на виконком\"/>
    </mc:Choice>
  </mc:AlternateContent>
  <bookViews>
    <workbookView xWindow="0" yWindow="0" windowWidth="16980" windowHeight="11700"/>
  </bookViews>
  <sheets>
    <sheet name="Лист1" sheetId="1" r:id="rId1"/>
  </sheets>
  <definedNames>
    <definedName name="_xlnm.Print_Titles" localSheetId="0">Лист1!$7:$10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39" i="1" l="1"/>
  <c r="R39" i="1"/>
  <c r="Q39" i="1"/>
  <c r="S37" i="1" l="1"/>
  <c r="R37" i="1"/>
  <c r="Q37" i="1"/>
  <c r="Q35" i="1"/>
  <c r="R35" i="1"/>
  <c r="S35" i="1"/>
  <c r="Q36" i="1"/>
  <c r="R36" i="1"/>
  <c r="S36" i="1"/>
  <c r="I33" i="1"/>
  <c r="I32" i="1" s="1"/>
  <c r="H33" i="1"/>
  <c r="H32" i="1" s="1"/>
  <c r="G33" i="1"/>
  <c r="G32" i="1" s="1"/>
  <c r="M33" i="1"/>
  <c r="N33" i="1"/>
  <c r="L33" i="1"/>
  <c r="L32" i="1" s="1"/>
  <c r="S28" i="1"/>
  <c r="S27" i="1" s="1"/>
  <c r="S26" i="1" s="1"/>
  <c r="R28" i="1"/>
  <c r="R27" i="1" s="1"/>
  <c r="R26" i="1" s="1"/>
  <c r="Q28" i="1"/>
  <c r="Q27" i="1" s="1"/>
  <c r="Q26" i="1" s="1"/>
  <c r="N27" i="1"/>
  <c r="N26" i="1" s="1"/>
  <c r="M27" i="1"/>
  <c r="M26" i="1" s="1"/>
  <c r="L27" i="1"/>
  <c r="L26" i="1" s="1"/>
  <c r="H27" i="1"/>
  <c r="H26" i="1" s="1"/>
  <c r="I27" i="1"/>
  <c r="I26" i="1" s="1"/>
  <c r="G27" i="1"/>
  <c r="G26" i="1" s="1"/>
  <c r="Q38" i="1"/>
  <c r="R38" i="1"/>
  <c r="S38" i="1"/>
  <c r="Q40" i="1"/>
  <c r="R40" i="1"/>
  <c r="S40" i="1"/>
  <c r="S34" i="1"/>
  <c r="R34" i="1"/>
  <c r="Q34" i="1"/>
  <c r="Q33" i="1" l="1"/>
  <c r="S33" i="1"/>
  <c r="R33" i="1"/>
  <c r="Q32" i="1"/>
  <c r="N32" i="1"/>
  <c r="S32" i="1" s="1"/>
  <c r="M32" i="1"/>
  <c r="R32" i="1" s="1"/>
  <c r="Q19" i="1" l="1"/>
  <c r="R19" i="1"/>
  <c r="S19" i="1"/>
  <c r="T30" i="1" l="1"/>
  <c r="T29" i="1" s="1"/>
  <c r="H30" i="1"/>
  <c r="H29" i="1" s="1"/>
  <c r="I30" i="1"/>
  <c r="I29" i="1" s="1"/>
  <c r="L30" i="1"/>
  <c r="L29" i="1" s="1"/>
  <c r="M30" i="1"/>
  <c r="M29" i="1" s="1"/>
  <c r="N30" i="1"/>
  <c r="N29" i="1" s="1"/>
  <c r="G30" i="1"/>
  <c r="G29" i="1" s="1"/>
  <c r="M20" i="1" l="1"/>
  <c r="N20" i="1"/>
  <c r="L20" i="1"/>
  <c r="H20" i="1" l="1"/>
  <c r="I20" i="1"/>
  <c r="G20" i="1"/>
  <c r="Q25" i="1"/>
  <c r="S25" i="1"/>
  <c r="R25" i="1"/>
  <c r="S21" i="1"/>
  <c r="R21" i="1"/>
  <c r="Q21" i="1"/>
  <c r="Q22" i="1" l="1"/>
  <c r="S23" i="1" l="1"/>
  <c r="R23" i="1"/>
  <c r="Q23" i="1"/>
  <c r="S22" i="1"/>
  <c r="R22" i="1"/>
  <c r="S14" i="1" l="1"/>
  <c r="S13" i="1" s="1"/>
  <c r="R14" i="1"/>
  <c r="R13" i="1" s="1"/>
  <c r="Q14" i="1"/>
  <c r="Q13" i="1" s="1"/>
  <c r="N13" i="1"/>
  <c r="M13" i="1"/>
  <c r="L13" i="1"/>
  <c r="I13" i="1"/>
  <c r="H13" i="1"/>
  <c r="G13" i="1"/>
  <c r="S16" i="1" l="1"/>
  <c r="M15" i="1" l="1"/>
  <c r="N15" i="1" l="1"/>
  <c r="M18" i="1" l="1"/>
  <c r="S18" i="1" l="1"/>
  <c r="S31" i="1"/>
  <c r="S30" i="1" s="1"/>
  <c r="S29" i="1" s="1"/>
  <c r="R31" i="1"/>
  <c r="R30" i="1" s="1"/>
  <c r="R29" i="1" s="1"/>
  <c r="Q31" i="1"/>
  <c r="Q30" i="1" s="1"/>
  <c r="Q29" i="1" s="1"/>
  <c r="S24" i="1"/>
  <c r="S20" i="1" s="1"/>
  <c r="R24" i="1"/>
  <c r="R20" i="1" s="1"/>
  <c r="Q24" i="1"/>
  <c r="Q20" i="1" s="1"/>
  <c r="R16" i="1"/>
  <c r="R15" i="1" s="1"/>
  <c r="S15" i="1"/>
  <c r="Q16" i="1"/>
  <c r="R18" i="1" l="1"/>
  <c r="S17" i="1"/>
  <c r="Q15" i="1"/>
  <c r="M17" i="1"/>
  <c r="N17" i="1"/>
  <c r="L17" i="1"/>
  <c r="L12" i="1" s="1"/>
  <c r="L15" i="1"/>
  <c r="N12" i="1" l="1"/>
  <c r="N11" i="1" s="1"/>
  <c r="N41" i="1" s="1"/>
  <c r="M12" i="1"/>
  <c r="M11" i="1" s="1"/>
  <c r="M41" i="1" s="1"/>
  <c r="S12" i="1"/>
  <c r="S11" i="1" s="1"/>
  <c r="S41" i="1" s="1"/>
  <c r="L11" i="1"/>
  <c r="L41" i="1" s="1"/>
  <c r="R17" i="1"/>
  <c r="R12" i="1" l="1"/>
  <c r="R11" i="1" s="1"/>
  <c r="R41" i="1" s="1"/>
  <c r="Q18" i="1"/>
  <c r="H17" i="1"/>
  <c r="I17" i="1"/>
  <c r="H15" i="1"/>
  <c r="I15" i="1"/>
  <c r="G15" i="1"/>
  <c r="I12" i="1" l="1"/>
  <c r="I11" i="1" s="1"/>
  <c r="I41" i="1" s="1"/>
  <c r="H12" i="1"/>
  <c r="H11" i="1" s="1"/>
  <c r="H41" i="1" s="1"/>
  <c r="Q17" i="1"/>
  <c r="Q12" i="1" s="1"/>
  <c r="G17" i="1"/>
  <c r="G12" i="1" l="1"/>
  <c r="G11" i="1" s="1"/>
  <c r="G41" i="1" s="1"/>
  <c r="Q11" i="1"/>
  <c r="Q41" i="1" s="1"/>
</calcChain>
</file>

<file path=xl/sharedStrings.xml><?xml version="1.0" encoding="utf-8"?>
<sst xmlns="http://schemas.openxmlformats.org/spreadsheetml/2006/main" count="129" uniqueCount="75">
  <si>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</si>
  <si>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</si>
  <si>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</si>
  <si>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</si>
  <si>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</si>
  <si>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</si>
  <si>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</si>
  <si>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</si>
  <si>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УСЬОГО</t>
  </si>
  <si>
    <t>X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</si>
  <si>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</si>
  <si>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</si>
  <si>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</si>
  <si>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</si>
  <si>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</si>
  <si>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</si>
  <si>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</si>
  <si>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</si>
  <si>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</si>
  <si>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</si>
  <si>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</si>
  <si>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</si>
  <si>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</si>
  <si>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</si>
  <si>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</si>
  <si>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</si>
  <si>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2024-2025</t>
  </si>
  <si>
    <t>Обсяги капітальних вкладень бюджету у розрізі інвестиційних проектів у 2025 році</t>
  </si>
  <si>
    <t>Обсяг капітальних вкладень бюджету міської територіальної громади у 2025 році, гривень</t>
  </si>
  <si>
    <t>Очікуваний рівень готовності проекту на кінець 2025 року, %</t>
  </si>
  <si>
    <t>Х</t>
  </si>
  <si>
    <t>0112170</t>
  </si>
  <si>
    <t>2170</t>
  </si>
  <si>
    <t>0763</t>
  </si>
  <si>
    <t>Будівництво 1 закладів охорони здоров"я</t>
  </si>
  <si>
    <t>Робочий проект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</si>
  <si>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0114083</t>
  </si>
  <si>
    <t>0829</t>
  </si>
  <si>
    <t>Будівництво 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</si>
  <si>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проекту "Сучасний ХАБ задля підтримки розвитку малого бізнесу"</t>
  </si>
  <si>
    <t>0116091</t>
  </si>
  <si>
    <t>Будівництво 1 об"єктів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</si>
  <si>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</si>
  <si>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</si>
  <si>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0640</t>
  </si>
  <si>
    <t>Виготовлення ПКД будівництва водомережі від вул. К.Скрябіна до вул. Героїв Майдану</t>
  </si>
  <si>
    <t>Виготовлення ПКД будівництва водомережі по вул. Пам"яті  до вул. Дмитра Євдокимова</t>
  </si>
  <si>
    <t>Виготовлення ПКД будівництва водопроводу по пров. Г.Калнишевськогог, вул. Молодіжна, вул. П.Куліша</t>
  </si>
  <si>
    <t>1010000</t>
  </si>
  <si>
    <t>1011300</t>
  </si>
  <si>
    <t>1300</t>
  </si>
  <si>
    <t>0990</t>
  </si>
  <si>
    <t>Будівництво 1 освітніх установ та закладів</t>
  </si>
  <si>
    <t>1000000</t>
  </si>
  <si>
    <t>Секретар міської ради                                                                                  Наталія КОВАЛЬОВА</t>
  </si>
  <si>
    <t>Управління будівництва, містобудування та архітектури Тростянецької міської ради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</si>
  <si>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</si>
  <si>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0432</t>
  </si>
  <si>
    <t>0443</t>
  </si>
  <si>
    <t>Будівництво 1 інших об'єктів комунальної власності</t>
  </si>
  <si>
    <t>0600000</t>
  </si>
  <si>
    <t>Вiддiл освiти Тростянецької мiської ради</t>
  </si>
  <si>
    <t>0610000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</si>
  <si>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</si>
  <si>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</si>
  <si>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t>Виготовлення ПКД на "Нове будівництво споруди подвійного значення (з захисними властивостями протирадіаційного укриття) - Ліцей №2</t>
  </si>
  <si>
    <t>Виготовлення ПКД будівництва водомережі від вул. К.Скрябіна, вул Нескучанська</t>
  </si>
  <si>
    <t>Виготовлення ПКД будівництва водопроводу по вул. Миру</t>
  </si>
  <si>
    <t>Виготовлення ПКД та реконструкція мережі 04 кВт лінія 2 від КТП 271 в місті Тростянець в межах населеного пункту</t>
  </si>
  <si>
    <t>Вiддiл культури, туризму, молодi, спорту та охорони культурної спадщини Тростянецької мiської ради</t>
  </si>
  <si>
    <t>Реконструкція мережі 10/0,4 кВТ Замовника для надання послуг з нестандартного приєднання до електричних мереж електроустановок комплексу тимчасових споруд (для тимчасового проживання та облаштування ВПО) за межами населених пунктів на території Тростянецької міської ради</t>
  </si>
  <si>
    <r>
      <t>Виготовлення проектно-кошторисної документації та проведення робіт по об</t>
    </r>
    <r>
      <rPr>
        <sz val="9"/>
        <color theme="1"/>
        <rFont val="Calibri"/>
        <family val="2"/>
        <charset val="204"/>
      </rPr>
      <t>'єкту</t>
    </r>
    <r>
      <rPr>
        <sz val="9"/>
        <color theme="1"/>
        <rFont val="Times New Roman"/>
        <family val="1"/>
        <charset val="204"/>
      </rPr>
      <t xml:space="preserve"> "Реконструкція мережі газопостачання по вул. Благовіщенська, 56 Д в м. Тростянець Сумської області"</t>
    </r>
  </si>
  <si>
    <t>"Нове будівництво резервної модульної транспортабельної теплогенераторної по вулиці Миру,7"</t>
  </si>
  <si>
    <t>до рішення 22 сесії 8 скликання (одинадцяте пленарне засідання)</t>
  </si>
  <si>
    <t>Тростянецької міської ради № ___ від 28 серпня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</si>
</sst>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_ ;\-#,##0\ "/>
  </numFmts>
  <fonts count="19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5" fillId="0" borderId="3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164" fontId="5" fillId="0" borderId="0" xfId="0" applyNumberFormat="1" applyFont="1" applyFill="1" applyBorder="1" applyAlignment="1">
      <alignment horizontal="right"/>
    </xf>
    <xf numFmtId="0" fontId="4" fillId="0" borderId="4" xfId="0" applyFont="1" applyBorder="1" applyAlignment="1">
      <alignment vertical="center" wrapText="1"/>
    </xf>
    <xf numFmtId="0" fontId="3" fillId="0" borderId="0" xfId="0" applyFont="1"/>
    <xf numFmtId="0" fontId="4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2" fillId="0" borderId="0" xfId="0" quotePrefix="1" applyFont="1"/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5" fillId="0" borderId="19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/>
    </xf>
    <xf numFmtId="1" fontId="2" fillId="0" borderId="11" xfId="0" applyNumberFormat="1" applyFont="1" applyBorder="1" applyAlignment="1">
      <alignment horizontal="center" vertical="top" wrapText="1"/>
    </xf>
    <xf numFmtId="1" fontId="5" fillId="0" borderId="18" xfId="0" applyNumberFormat="1" applyFont="1" applyBorder="1" applyAlignment="1">
      <alignment horizontal="right" vertical="center" wrapText="1"/>
    </xf>
    <xf numFmtId="1" fontId="6" fillId="0" borderId="18" xfId="0" applyNumberFormat="1" applyFont="1" applyBorder="1" applyAlignment="1">
      <alignment horizontal="right" vertical="center" wrapText="1"/>
    </xf>
    <xf numFmtId="1" fontId="5" fillId="2" borderId="18" xfId="0" applyNumberFormat="1" applyFont="1" applyFill="1" applyBorder="1" applyAlignment="1">
      <alignment horizontal="right" vertical="center"/>
    </xf>
    <xf numFmtId="1" fontId="2" fillId="0" borderId="18" xfId="0" applyNumberFormat="1" applyFont="1" applyBorder="1" applyAlignment="1">
      <alignment horizontal="right" vertical="center" wrapText="1"/>
    </xf>
    <xf numFmtId="1" fontId="2" fillId="2" borderId="18" xfId="0" applyNumberFormat="1" applyFont="1" applyFill="1" applyBorder="1" applyAlignment="1">
      <alignment horizontal="right" vertical="center"/>
    </xf>
    <xf numFmtId="1" fontId="5" fillId="0" borderId="18" xfId="0" applyNumberFormat="1" applyFont="1" applyBorder="1" applyAlignment="1">
      <alignment horizontal="right" vertical="center"/>
    </xf>
    <xf numFmtId="1" fontId="2" fillId="0" borderId="18" xfId="0" applyNumberFormat="1" applyFont="1" applyBorder="1" applyAlignment="1">
      <alignment horizontal="right" vertical="center"/>
    </xf>
    <xf numFmtId="1" fontId="8" fillId="2" borderId="18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/>
    </xf>
    <xf numFmtId="1" fontId="2" fillId="0" borderId="17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right" vertical="center" wrapText="1"/>
    </xf>
    <xf numFmtId="1" fontId="6" fillId="0" borderId="4" xfId="0" applyNumberFormat="1" applyFont="1" applyBorder="1" applyAlignment="1">
      <alignment horizontal="right" vertical="center" wrapText="1"/>
    </xf>
    <xf numFmtId="1" fontId="5" fillId="2" borderId="4" xfId="0" applyNumberFormat="1" applyFont="1" applyFill="1" applyBorder="1" applyAlignment="1">
      <alignment horizontal="right" vertical="center"/>
    </xf>
    <xf numFmtId="1" fontId="2" fillId="2" borderId="4" xfId="0" applyNumberFormat="1" applyFont="1" applyFill="1" applyBorder="1" applyAlignment="1">
      <alignment horizontal="right" vertical="center"/>
    </xf>
    <xf numFmtId="1" fontId="5" fillId="0" borderId="4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1" fontId="1" fillId="0" borderId="0" xfId="0" applyNumberFormat="1" applyFont="1" applyAlignment="1"/>
    <xf numFmtId="0" fontId="4" fillId="0" borderId="27" xfId="0" applyFont="1" applyBorder="1" applyAlignment="1">
      <alignment vertical="center" wrapText="1"/>
    </xf>
    <xf numFmtId="0" fontId="2" fillId="0" borderId="28" xfId="0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right" vertical="center" wrapText="1"/>
    </xf>
    <xf numFmtId="165" fontId="2" fillId="2" borderId="26" xfId="0" applyNumberFormat="1" applyFont="1" applyFill="1" applyBorder="1" applyAlignment="1">
      <alignment horizontal="right" vertical="center"/>
    </xf>
    <xf numFmtId="165" fontId="2" fillId="0" borderId="26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166" fontId="5" fillId="0" borderId="4" xfId="0" applyNumberFormat="1" applyFont="1" applyBorder="1" applyAlignment="1">
      <alignment horizontal="right" vertical="center"/>
    </xf>
    <xf numFmtId="166" fontId="5" fillId="0" borderId="4" xfId="0" applyNumberFormat="1" applyFont="1" applyBorder="1" applyAlignment="1">
      <alignment horizontal="right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right" vertical="center"/>
    </xf>
    <xf numFmtId="1" fontId="8" fillId="2" borderId="27" xfId="0" applyNumberFormat="1" applyFont="1" applyFill="1" applyBorder="1" applyAlignment="1">
      <alignment horizontal="right" vertical="center"/>
    </xf>
    <xf numFmtId="166" fontId="5" fillId="0" borderId="18" xfId="0" applyNumberFormat="1" applyFont="1" applyBorder="1" applyAlignment="1">
      <alignment horizontal="right" vertical="center"/>
    </xf>
    <xf numFmtId="166" fontId="5" fillId="0" borderId="18" xfId="0" applyNumberFormat="1" applyFont="1" applyBorder="1" applyAlignment="1">
      <alignment horizontal="right" vertical="center" wrapText="1"/>
    </xf>
    <xf numFmtId="49" fontId="5" fillId="0" borderId="31" xfId="0" applyNumberFormat="1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33" xfId="0" applyFont="1" applyFill="1" applyBorder="1"/>
    <xf numFmtId="0" fontId="5" fillId="0" borderId="34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165" fontId="5" fillId="0" borderId="33" xfId="0" applyNumberFormat="1" applyFont="1" applyFill="1" applyBorder="1" applyAlignment="1">
      <alignment horizontal="right"/>
    </xf>
    <xf numFmtId="1" fontId="5" fillId="0" borderId="34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10" fillId="0" borderId="27" xfId="0" applyFont="1" applyBorder="1" applyAlignment="1">
      <alignment vertical="center" wrapText="1"/>
    </xf>
    <xf numFmtId="0" fontId="5" fillId="0" borderId="28" xfId="0" applyFont="1" applyBorder="1" applyAlignment="1">
      <alignment horizontal="center" vertical="center" wrapText="1"/>
    </xf>
    <xf numFmtId="165" fontId="5" fillId="0" borderId="26" xfId="0" applyNumberFormat="1" applyFont="1" applyBorder="1" applyAlignment="1">
      <alignment horizontal="right" vertical="center" wrapText="1"/>
    </xf>
    <xf numFmtId="1" fontId="11" fillId="2" borderId="29" xfId="0" applyNumberFormat="1" applyFont="1" applyFill="1" applyBorder="1" applyAlignment="1">
      <alignment horizontal="right" vertical="center"/>
    </xf>
    <xf numFmtId="1" fontId="11" fillId="2" borderId="4" xfId="0" applyNumberFormat="1" applyFont="1" applyFill="1" applyBorder="1" applyAlignment="1">
      <alignment horizontal="right" vertical="center"/>
    </xf>
    <xf numFmtId="0" fontId="5" fillId="0" borderId="30" xfId="0" applyFont="1" applyBorder="1" applyAlignment="1">
      <alignment horizontal="center" vertical="center" wrapText="1"/>
    </xf>
    <xf numFmtId="1" fontId="11" fillId="2" borderId="27" xfId="0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" fillId="0" borderId="2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wrapText="1"/>
    </xf>
    <xf numFmtId="1" fontId="3" fillId="0" borderId="5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3" fillId="0" borderId="26" xfId="0" applyFont="1" applyBorder="1" applyAlignment="1">
      <alignment horizontal="center" vertical="top" wrapText="1"/>
    </xf>
    <xf numFmtId="1" fontId="3" fillId="0" borderId="26" xfId="0" applyNumberFormat="1" applyFont="1" applyBorder="1" applyAlignment="1">
      <alignment horizontal="center" vertical="top" wrapText="1"/>
    </xf>
    <xf numFmtId="1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zoomScaleNormal="100" zoomScaleSheetLayoutView="100" workbookViewId="0">
      <pane xSplit="5" ySplit="10" topLeftCell="J39" activePane="bottomRight" state="frozen"/>
      <selection pane="topRight" activeCell="F1" sqref="F1"/>
      <selection pane="bottomLeft" activeCell="A11" sqref="A11"/>
      <selection pane="bottomRight" activeCell="T5" sqref="T5"/>
    </sheetView>
  </sheetViews>
  <sheetFormatPr defaultColWidth="8.85546875" defaultRowHeight="12.75" x14ac:dyDescent="0.2"/>
  <cols>
    <col min="1" max="1" width="15.85546875" style="2" customWidth="1"/>
    <col min="2" max="3" width="12.140625" style="2" customWidth="1"/>
    <col min="4" max="4" width="29.85546875" style="2" customWidth="1"/>
    <col min="5" max="5" width="36.28515625" style="2" customWidth="1"/>
    <col min="6" max="6" width="12.42578125" style="2" customWidth="1"/>
    <col min="7" max="7" width="16.42578125" style="2" customWidth="1"/>
    <col min="8" max="8" width="15.85546875" style="2" customWidth="1"/>
    <col min="9" max="9" width="15.140625" style="2" customWidth="1"/>
    <col min="10" max="10" width="13.28515625" style="63" customWidth="1"/>
    <col min="11" max="11" width="12.42578125" style="2" customWidth="1"/>
    <col min="12" max="12" width="13" style="2" customWidth="1"/>
    <col min="13" max="13" width="15.140625" style="2" customWidth="1"/>
    <col min="14" max="14" width="15" style="2" customWidth="1"/>
    <col min="15" max="15" width="13.5703125" style="63" customWidth="1"/>
    <col min="16" max="16" width="12.42578125" style="2" customWidth="1"/>
    <col min="17" max="17" width="15.5703125" style="2" customWidth="1"/>
    <col min="18" max="19" width="14.5703125" style="2" customWidth="1"/>
    <col min="20" max="20" width="14.5703125" style="63" customWidth="1"/>
    <col min="21" max="16384" width="8.85546875" style="2"/>
  </cols>
  <sheetData>
    <row r="1" spans="1:21" x14ac:dyDescent="0.2">
      <c r="L1" s="156"/>
      <c r="M1" s="156"/>
      <c r="N1" s="156"/>
      <c r="O1" s="156"/>
      <c r="Q1" s="155" t="s">
        <v>16</v>
      </c>
      <c r="R1" s="155"/>
      <c r="S1" s="155"/>
      <c r="T1" s="155"/>
    </row>
    <row r="2" spans="1:21" x14ac:dyDescent="0.2">
      <c r="Q2" s="155" t="s">
        <v>73</v>
      </c>
      <c r="R2" s="155"/>
      <c r="S2" s="155"/>
      <c r="T2" s="155"/>
      <c r="U2" s="3"/>
    </row>
    <row r="3" spans="1:21" x14ac:dyDescent="0.2">
      <c r="L3" s="156"/>
      <c r="M3" s="156"/>
      <c r="N3" s="156"/>
      <c r="O3" s="156"/>
      <c r="Q3" s="155" t="s">
        <v>74</v>
      </c>
      <c r="R3" s="155"/>
      <c r="S3" s="155"/>
      <c r="T3" s="155"/>
    </row>
    <row r="4" spans="1:21" ht="18" customHeight="1" x14ac:dyDescent="0.3">
      <c r="A4" s="159" t="s">
        <v>27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90"/>
    </row>
    <row r="5" spans="1:21" ht="18" customHeight="1" x14ac:dyDescent="0.3">
      <c r="A5" s="61">
        <v>1852600000</v>
      </c>
      <c r="B5" s="1"/>
      <c r="C5" s="1"/>
      <c r="D5" s="1"/>
      <c r="E5" s="1"/>
      <c r="F5" s="1"/>
      <c r="G5" s="1"/>
      <c r="H5" s="1"/>
      <c r="I5" s="1"/>
      <c r="J5" s="64"/>
      <c r="K5" s="1"/>
      <c r="L5" s="1"/>
      <c r="M5" s="1"/>
      <c r="N5" s="1"/>
      <c r="O5" s="64"/>
      <c r="P5" s="1"/>
      <c r="Q5" s="1"/>
      <c r="R5" s="1"/>
      <c r="S5" s="1"/>
      <c r="T5" s="64"/>
    </row>
    <row r="6" spans="1:21" ht="13.5" thickBot="1" x14ac:dyDescent="0.25">
      <c r="A6" s="44" t="s">
        <v>0</v>
      </c>
      <c r="J6" s="65"/>
      <c r="O6" s="65"/>
      <c r="T6" s="65" t="s">
        <v>13</v>
      </c>
    </row>
    <row r="7" spans="1:21" s="40" customFormat="1" ht="11.25" x14ac:dyDescent="0.2">
      <c r="A7" s="150" t="s">
        <v>1</v>
      </c>
      <c r="B7" s="143" t="s">
        <v>2</v>
      </c>
      <c r="C7" s="146" t="s">
        <v>3</v>
      </c>
      <c r="D7" s="146" t="s">
        <v>4</v>
      </c>
      <c r="E7" s="146" t="s">
        <v>14</v>
      </c>
      <c r="F7" s="134" t="s">
        <v>23</v>
      </c>
      <c r="G7" s="135"/>
      <c r="H7" s="135"/>
      <c r="I7" s="135"/>
      <c r="J7" s="149"/>
      <c r="K7" s="134" t="s">
        <v>24</v>
      </c>
      <c r="L7" s="135"/>
      <c r="M7" s="135"/>
      <c r="N7" s="135"/>
      <c r="O7" s="149"/>
      <c r="P7" s="134" t="s">
        <v>25</v>
      </c>
      <c r="Q7" s="135"/>
      <c r="R7" s="135"/>
      <c r="S7" s="135"/>
      <c r="T7" s="136"/>
    </row>
    <row r="8" spans="1:21" s="40" customFormat="1" ht="13.9" customHeight="1" x14ac:dyDescent="0.2">
      <c r="A8" s="151"/>
      <c r="B8" s="144"/>
      <c r="C8" s="147"/>
      <c r="D8" s="147"/>
      <c r="E8" s="147"/>
      <c r="F8" s="137" t="s">
        <v>15</v>
      </c>
      <c r="G8" s="137" t="s">
        <v>17</v>
      </c>
      <c r="H8" s="137" t="s">
        <v>18</v>
      </c>
      <c r="I8" s="137" t="s">
        <v>28</v>
      </c>
      <c r="J8" s="153" t="s">
        <v>29</v>
      </c>
      <c r="K8" s="137" t="s">
        <v>15</v>
      </c>
      <c r="L8" s="137" t="s">
        <v>17</v>
      </c>
      <c r="M8" s="137" t="s">
        <v>18</v>
      </c>
      <c r="N8" s="137" t="s">
        <v>28</v>
      </c>
      <c r="O8" s="153" t="s">
        <v>29</v>
      </c>
      <c r="P8" s="137" t="s">
        <v>15</v>
      </c>
      <c r="Q8" s="137" t="s">
        <v>17</v>
      </c>
      <c r="R8" s="139" t="s">
        <v>18</v>
      </c>
      <c r="S8" s="139" t="s">
        <v>28</v>
      </c>
      <c r="T8" s="141" t="s">
        <v>29</v>
      </c>
    </row>
    <row r="9" spans="1:21" s="40" customFormat="1" ht="64.5" customHeight="1" thickBot="1" x14ac:dyDescent="0.25">
      <c r="A9" s="152"/>
      <c r="B9" s="145"/>
      <c r="C9" s="148"/>
      <c r="D9" s="148"/>
      <c r="E9" s="148"/>
      <c r="F9" s="138"/>
      <c r="G9" s="138"/>
      <c r="H9" s="138"/>
      <c r="I9" s="138"/>
      <c r="J9" s="154"/>
      <c r="K9" s="157"/>
      <c r="L9" s="157"/>
      <c r="M9" s="157"/>
      <c r="N9" s="157"/>
      <c r="O9" s="158"/>
      <c r="P9" s="138"/>
      <c r="Q9" s="138"/>
      <c r="R9" s="140"/>
      <c r="S9" s="140"/>
      <c r="T9" s="142"/>
    </row>
    <row r="10" spans="1:21" x14ac:dyDescent="0.2">
      <c r="A10" s="45">
        <v>1</v>
      </c>
      <c r="B10" s="48">
        <v>2</v>
      </c>
      <c r="C10" s="46">
        <v>3</v>
      </c>
      <c r="D10" s="46">
        <v>4</v>
      </c>
      <c r="E10" s="47">
        <v>5</v>
      </c>
      <c r="F10" s="45">
        <v>6</v>
      </c>
      <c r="G10" s="46">
        <v>7</v>
      </c>
      <c r="H10" s="46">
        <v>8</v>
      </c>
      <c r="I10" s="46">
        <v>9</v>
      </c>
      <c r="J10" s="66">
        <v>10</v>
      </c>
      <c r="K10" s="45">
        <v>6</v>
      </c>
      <c r="L10" s="46">
        <v>7</v>
      </c>
      <c r="M10" s="46">
        <v>8</v>
      </c>
      <c r="N10" s="46">
        <v>9</v>
      </c>
      <c r="O10" s="76">
        <v>10</v>
      </c>
      <c r="P10" s="48">
        <v>6</v>
      </c>
      <c r="Q10" s="46">
        <v>7</v>
      </c>
      <c r="R10" s="46">
        <v>8</v>
      </c>
      <c r="S10" s="46">
        <v>9</v>
      </c>
      <c r="T10" s="76">
        <v>10</v>
      </c>
    </row>
    <row r="11" spans="1:21" ht="16.5" customHeight="1" x14ac:dyDescent="0.2">
      <c r="A11" s="97" t="s">
        <v>5</v>
      </c>
      <c r="B11" s="53" t="s">
        <v>6</v>
      </c>
      <c r="C11" s="4" t="s">
        <v>6</v>
      </c>
      <c r="D11" s="5" t="s">
        <v>7</v>
      </c>
      <c r="E11" s="6" t="s">
        <v>6</v>
      </c>
      <c r="F11" s="7" t="s">
        <v>6</v>
      </c>
      <c r="G11" s="8">
        <f>G12</f>
        <v>2467000</v>
      </c>
      <c r="H11" s="8">
        <f t="shared" ref="H11:I11" si="0">H12</f>
        <v>2467000</v>
      </c>
      <c r="I11" s="8">
        <f t="shared" si="0"/>
        <v>1787000</v>
      </c>
      <c r="J11" s="67"/>
      <c r="K11" s="7" t="s">
        <v>6</v>
      </c>
      <c r="L11" s="8">
        <f>L12</f>
        <v>0</v>
      </c>
      <c r="M11" s="8">
        <f t="shared" ref="M11:N11" si="1">M12</f>
        <v>0</v>
      </c>
      <c r="N11" s="8">
        <f t="shared" si="1"/>
        <v>0</v>
      </c>
      <c r="O11" s="77"/>
      <c r="P11" s="49" t="s">
        <v>6</v>
      </c>
      <c r="Q11" s="8">
        <f>Q12</f>
        <v>2467000</v>
      </c>
      <c r="R11" s="8">
        <f t="shared" ref="R11:S11" si="2">R12</f>
        <v>2467000</v>
      </c>
      <c r="S11" s="8">
        <f t="shared" si="2"/>
        <v>1787000</v>
      </c>
      <c r="T11" s="77"/>
    </row>
    <row r="12" spans="1:21" s="14" customFormat="1" ht="17.25" customHeight="1" x14ac:dyDescent="0.2">
      <c r="A12" s="98" t="s">
        <v>19</v>
      </c>
      <c r="B12" s="59"/>
      <c r="C12" s="9"/>
      <c r="D12" s="10" t="s">
        <v>7</v>
      </c>
      <c r="E12" s="11"/>
      <c r="F12" s="12"/>
      <c r="G12" s="13">
        <f>G13+G17+G20</f>
        <v>2467000</v>
      </c>
      <c r="H12" s="13">
        <f t="shared" ref="H12:I12" si="3">H13+H17+H20</f>
        <v>2467000</v>
      </c>
      <c r="I12" s="13">
        <f t="shared" si="3"/>
        <v>1787000</v>
      </c>
      <c r="J12" s="68"/>
      <c r="K12" s="12"/>
      <c r="L12" s="13">
        <f>L13+L17+L20</f>
        <v>0</v>
      </c>
      <c r="M12" s="13">
        <f t="shared" ref="M12:N12" si="4">M13+M17+M20</f>
        <v>0</v>
      </c>
      <c r="N12" s="13">
        <f t="shared" si="4"/>
        <v>0</v>
      </c>
      <c r="O12" s="78"/>
      <c r="P12" s="50"/>
      <c r="Q12" s="13">
        <f>Q13+Q17+Q20</f>
        <v>2467000</v>
      </c>
      <c r="R12" s="13">
        <f t="shared" ref="R12:S12" si="5">R13+R17+R20</f>
        <v>2467000</v>
      </c>
      <c r="S12" s="13">
        <f t="shared" si="5"/>
        <v>1787000</v>
      </c>
      <c r="T12" s="78"/>
    </row>
    <row r="13" spans="1:21" s="14" customFormat="1" ht="32.25" customHeight="1" x14ac:dyDescent="0.2">
      <c r="A13" s="98" t="s">
        <v>31</v>
      </c>
      <c r="B13" s="60" t="s">
        <v>32</v>
      </c>
      <c r="C13" s="56" t="s">
        <v>33</v>
      </c>
      <c r="D13" s="55" t="s">
        <v>34</v>
      </c>
      <c r="E13" s="11"/>
      <c r="F13" s="18"/>
      <c r="G13" s="19">
        <f>G14</f>
        <v>1495000</v>
      </c>
      <c r="H13" s="19">
        <f t="shared" ref="H13:I15" si="6">H14</f>
        <v>1495000</v>
      </c>
      <c r="I13" s="19">
        <f t="shared" si="6"/>
        <v>1495000</v>
      </c>
      <c r="J13" s="69"/>
      <c r="K13" s="18"/>
      <c r="L13" s="19">
        <f>L14</f>
        <v>0</v>
      </c>
      <c r="M13" s="19">
        <f t="shared" ref="M13:N15" si="7">M14</f>
        <v>0</v>
      </c>
      <c r="N13" s="19">
        <f t="shared" si="7"/>
        <v>0</v>
      </c>
      <c r="O13" s="79"/>
      <c r="P13" s="51"/>
      <c r="Q13" s="19">
        <f>Q14</f>
        <v>1495000</v>
      </c>
      <c r="R13" s="19">
        <f t="shared" ref="R13:S15" si="8">R14</f>
        <v>1495000</v>
      </c>
      <c r="S13" s="19">
        <f t="shared" si="8"/>
        <v>1495000</v>
      </c>
      <c r="T13" s="79"/>
    </row>
    <row r="14" spans="1:21" s="14" customFormat="1" ht="90" customHeight="1" x14ac:dyDescent="0.2">
      <c r="A14" s="98"/>
      <c r="B14" s="59"/>
      <c r="C14" s="9"/>
      <c r="D14" s="10"/>
      <c r="E14" s="57" t="s">
        <v>35</v>
      </c>
      <c r="F14" s="32">
        <v>2025</v>
      </c>
      <c r="G14" s="34">
        <v>1495000</v>
      </c>
      <c r="H14" s="34">
        <v>1495000</v>
      </c>
      <c r="I14" s="34">
        <v>1495000</v>
      </c>
      <c r="J14" s="70">
        <v>100</v>
      </c>
      <c r="K14" s="58"/>
      <c r="L14" s="34"/>
      <c r="M14" s="34"/>
      <c r="N14" s="34"/>
      <c r="O14" s="83"/>
      <c r="P14" s="52">
        <v>2025</v>
      </c>
      <c r="Q14" s="24">
        <f>G14+L14</f>
        <v>1495000</v>
      </c>
      <c r="R14" s="24">
        <f t="shared" ref="R14" si="9">H14+M14</f>
        <v>1495000</v>
      </c>
      <c r="S14" s="24">
        <f t="shared" ref="S14" si="10">I14+N14</f>
        <v>1495000</v>
      </c>
      <c r="T14" s="80">
        <v>100</v>
      </c>
    </row>
    <row r="15" spans="1:21" s="20" customFormat="1" ht="26.45" hidden="1" customHeight="1" x14ac:dyDescent="0.2">
      <c r="A15" s="99"/>
      <c r="B15" s="51">
        <v>5048</v>
      </c>
      <c r="C15" s="15" t="s">
        <v>10</v>
      </c>
      <c r="D15" s="16" t="s">
        <v>12</v>
      </c>
      <c r="E15" s="17"/>
      <c r="F15" s="18"/>
      <c r="G15" s="19">
        <f>G16</f>
        <v>0</v>
      </c>
      <c r="H15" s="19">
        <f t="shared" si="6"/>
        <v>0</v>
      </c>
      <c r="I15" s="19">
        <f t="shared" si="6"/>
        <v>0</v>
      </c>
      <c r="J15" s="69"/>
      <c r="K15" s="18"/>
      <c r="L15" s="19">
        <f>L16</f>
        <v>0</v>
      </c>
      <c r="M15" s="19">
        <f t="shared" si="7"/>
        <v>0</v>
      </c>
      <c r="N15" s="19">
        <f t="shared" si="7"/>
        <v>0</v>
      </c>
      <c r="O15" s="79"/>
      <c r="P15" s="51"/>
      <c r="Q15" s="19">
        <f>Q16</f>
        <v>0</v>
      </c>
      <c r="R15" s="19">
        <f t="shared" si="8"/>
        <v>0</v>
      </c>
      <c r="S15" s="19">
        <f t="shared" si="8"/>
        <v>0</v>
      </c>
      <c r="T15" s="79"/>
    </row>
    <row r="16" spans="1:21" s="20" customFormat="1" ht="65.45" hidden="1" customHeight="1" x14ac:dyDescent="0.2">
      <c r="A16" s="100"/>
      <c r="B16" s="52"/>
      <c r="C16" s="21"/>
      <c r="D16" s="22"/>
      <c r="E16" s="41" t="s">
        <v>22</v>
      </c>
      <c r="F16" s="23" t="s">
        <v>11</v>
      </c>
      <c r="G16" s="24"/>
      <c r="H16" s="25"/>
      <c r="I16" s="25"/>
      <c r="J16" s="71"/>
      <c r="K16" s="23"/>
      <c r="L16" s="24"/>
      <c r="M16" s="24"/>
      <c r="N16" s="25"/>
      <c r="O16" s="80"/>
      <c r="P16" s="52" t="s">
        <v>11</v>
      </c>
      <c r="Q16" s="24">
        <f>G16+L16</f>
        <v>0</v>
      </c>
      <c r="R16" s="24">
        <f t="shared" ref="R16:S16" si="11">H16+M16</f>
        <v>0</v>
      </c>
      <c r="S16" s="24">
        <f t="shared" si="11"/>
        <v>0</v>
      </c>
      <c r="T16" s="80"/>
    </row>
    <row r="17" spans="1:20" s="26" customFormat="1" ht="28.9" hidden="1" customHeight="1" x14ac:dyDescent="0.2">
      <c r="A17" s="99" t="s">
        <v>36</v>
      </c>
      <c r="B17" s="51">
        <v>4083</v>
      </c>
      <c r="C17" s="15" t="s">
        <v>37</v>
      </c>
      <c r="D17" s="16" t="s">
        <v>38</v>
      </c>
      <c r="E17" s="42"/>
      <c r="F17" s="18"/>
      <c r="G17" s="19">
        <f>G18+G19</f>
        <v>0</v>
      </c>
      <c r="H17" s="19">
        <f t="shared" ref="H17:I17" si="12">H18+H19</f>
        <v>0</v>
      </c>
      <c r="I17" s="19">
        <f t="shared" si="12"/>
        <v>0</v>
      </c>
      <c r="J17" s="69"/>
      <c r="K17" s="18"/>
      <c r="L17" s="19">
        <f>L18+L19</f>
        <v>0</v>
      </c>
      <c r="M17" s="19">
        <f t="shared" ref="M17:N17" si="13">M18+M19</f>
        <v>0</v>
      </c>
      <c r="N17" s="19">
        <f t="shared" si="13"/>
        <v>0</v>
      </c>
      <c r="O17" s="79"/>
      <c r="P17" s="51"/>
      <c r="Q17" s="19">
        <f>Q18+Q19</f>
        <v>0</v>
      </c>
      <c r="R17" s="19">
        <f t="shared" ref="R17:S17" si="14">R18+R19</f>
        <v>0</v>
      </c>
      <c r="S17" s="19">
        <f t="shared" si="14"/>
        <v>0</v>
      </c>
      <c r="T17" s="79"/>
    </row>
    <row r="18" spans="1:20" s="20" customFormat="1" ht="50.25" hidden="1" customHeight="1" x14ac:dyDescent="0.2">
      <c r="A18" s="100"/>
      <c r="B18" s="52"/>
      <c r="C18" s="21"/>
      <c r="D18" s="22"/>
      <c r="E18" s="41" t="s">
        <v>21</v>
      </c>
      <c r="F18" s="23">
        <v>2024</v>
      </c>
      <c r="G18" s="24"/>
      <c r="H18" s="24"/>
      <c r="I18" s="25"/>
      <c r="J18" s="71">
        <v>80</v>
      </c>
      <c r="K18" s="23"/>
      <c r="L18" s="24">
        <v>0</v>
      </c>
      <c r="M18" s="24">
        <f>N18</f>
        <v>0</v>
      </c>
      <c r="N18" s="25">
        <v>0</v>
      </c>
      <c r="O18" s="80"/>
      <c r="P18" s="52">
        <v>2024</v>
      </c>
      <c r="Q18" s="24">
        <f t="shared" ref="Q18:Q19" si="15">G18+L18</f>
        <v>0</v>
      </c>
      <c r="R18" s="24">
        <f t="shared" ref="R18:R19" si="16">H18+M18</f>
        <v>0</v>
      </c>
      <c r="S18" s="24">
        <f t="shared" ref="S18:S19" si="17">I18+N18</f>
        <v>0</v>
      </c>
      <c r="T18" s="80">
        <v>100</v>
      </c>
    </row>
    <row r="19" spans="1:20" s="20" customFormat="1" ht="65.25" hidden="1" customHeight="1" x14ac:dyDescent="0.2">
      <c r="A19" s="100"/>
      <c r="B19" s="52"/>
      <c r="C19" s="21"/>
      <c r="D19" s="22"/>
      <c r="E19" s="41" t="s">
        <v>39</v>
      </c>
      <c r="F19" s="23"/>
      <c r="G19" s="24"/>
      <c r="H19" s="24"/>
      <c r="I19" s="25"/>
      <c r="J19" s="71"/>
      <c r="K19" s="23"/>
      <c r="L19" s="24"/>
      <c r="M19" s="24"/>
      <c r="N19" s="25"/>
      <c r="O19" s="80"/>
      <c r="P19" s="52"/>
      <c r="Q19" s="24">
        <f t="shared" si="15"/>
        <v>0</v>
      </c>
      <c r="R19" s="24">
        <f t="shared" si="16"/>
        <v>0</v>
      </c>
      <c r="S19" s="24">
        <f t="shared" si="17"/>
        <v>0</v>
      </c>
      <c r="T19" s="80"/>
    </row>
    <row r="20" spans="1:20" s="29" customFormat="1" ht="42.6" customHeight="1" x14ac:dyDescent="0.2">
      <c r="A20" s="97" t="s">
        <v>40</v>
      </c>
      <c r="B20" s="53">
        <v>6091</v>
      </c>
      <c r="C20" s="62" t="s">
        <v>44</v>
      </c>
      <c r="D20" s="5" t="s">
        <v>41</v>
      </c>
      <c r="E20" s="43"/>
      <c r="F20" s="27"/>
      <c r="G20" s="28">
        <f>G24+G23+G22+G21+G25</f>
        <v>972000</v>
      </c>
      <c r="H20" s="28">
        <f t="shared" ref="H20:I20" si="18">H24+H23+H22+H21+H25</f>
        <v>972000</v>
      </c>
      <c r="I20" s="28">
        <f t="shared" si="18"/>
        <v>292000</v>
      </c>
      <c r="J20" s="72"/>
      <c r="K20" s="27"/>
      <c r="L20" s="28">
        <f>L24+L22+L23+L21+L25</f>
        <v>0</v>
      </c>
      <c r="M20" s="28">
        <f t="shared" ref="M20:N20" si="19">M24+M22+M23+M21+M25</f>
        <v>0</v>
      </c>
      <c r="N20" s="28">
        <f t="shared" si="19"/>
        <v>0</v>
      </c>
      <c r="O20" s="81"/>
      <c r="P20" s="53"/>
      <c r="Q20" s="28">
        <f>Q24+Q22+Q23+Q21+Q25</f>
        <v>972000</v>
      </c>
      <c r="R20" s="28">
        <f t="shared" ref="R20:S20" si="20">R24+R22+R23+R21+R25</f>
        <v>972000</v>
      </c>
      <c r="S20" s="28">
        <f t="shared" si="20"/>
        <v>292000</v>
      </c>
      <c r="T20" s="81"/>
    </row>
    <row r="21" spans="1:20" s="29" customFormat="1" ht="42.6" hidden="1" customHeight="1" x14ac:dyDescent="0.2">
      <c r="A21" s="97"/>
      <c r="B21" s="53"/>
      <c r="C21" s="4"/>
      <c r="D21" s="5"/>
      <c r="E21" s="39" t="s">
        <v>42</v>
      </c>
      <c r="F21" s="32"/>
      <c r="G21" s="33"/>
      <c r="H21" s="33"/>
      <c r="I21" s="33"/>
      <c r="J21" s="73"/>
      <c r="K21" s="27"/>
      <c r="L21" s="33"/>
      <c r="M21" s="33"/>
      <c r="N21" s="33"/>
      <c r="O21" s="81"/>
      <c r="P21" s="54"/>
      <c r="Q21" s="24">
        <f>G21+L21</f>
        <v>0</v>
      </c>
      <c r="R21" s="24">
        <f t="shared" ref="R21:R23" si="21">H21+M21</f>
        <v>0</v>
      </c>
      <c r="S21" s="24">
        <f t="shared" ref="S21:S23" si="22">I21+N21</f>
        <v>0</v>
      </c>
      <c r="T21" s="82"/>
    </row>
    <row r="22" spans="1:20" s="29" customFormat="1" ht="64.900000000000006" customHeight="1" x14ac:dyDescent="0.2">
      <c r="A22" s="97"/>
      <c r="B22" s="53"/>
      <c r="C22" s="4"/>
      <c r="D22" s="5"/>
      <c r="E22" s="39" t="s">
        <v>43</v>
      </c>
      <c r="F22" s="32" t="s">
        <v>26</v>
      </c>
      <c r="G22" s="33">
        <v>972000</v>
      </c>
      <c r="H22" s="33">
        <v>972000</v>
      </c>
      <c r="I22" s="33">
        <v>292000</v>
      </c>
      <c r="J22" s="73">
        <v>100</v>
      </c>
      <c r="K22" s="27"/>
      <c r="L22" s="33"/>
      <c r="M22" s="33"/>
      <c r="N22" s="33"/>
      <c r="O22" s="81"/>
      <c r="P22" s="54" t="s">
        <v>26</v>
      </c>
      <c r="Q22" s="24">
        <f>G22+L22</f>
        <v>972000</v>
      </c>
      <c r="R22" s="24">
        <f t="shared" si="21"/>
        <v>972000</v>
      </c>
      <c r="S22" s="24">
        <f t="shared" si="22"/>
        <v>292000</v>
      </c>
      <c r="T22" s="82">
        <v>100</v>
      </c>
    </row>
    <row r="23" spans="1:20" s="29" customFormat="1" ht="47.25" hidden="1" customHeight="1" x14ac:dyDescent="0.2">
      <c r="A23" s="97"/>
      <c r="B23" s="53"/>
      <c r="C23" s="4"/>
      <c r="D23" s="5"/>
      <c r="E23" s="39" t="s">
        <v>45</v>
      </c>
      <c r="F23" s="32">
        <v>2025</v>
      </c>
      <c r="G23" s="33"/>
      <c r="H23" s="33"/>
      <c r="I23" s="33"/>
      <c r="J23" s="73">
        <v>100</v>
      </c>
      <c r="K23" s="27"/>
      <c r="L23" s="33"/>
      <c r="M23" s="33"/>
      <c r="N23" s="33"/>
      <c r="O23" s="81"/>
      <c r="P23" s="54">
        <v>2025</v>
      </c>
      <c r="Q23" s="24">
        <f t="shared" ref="Q23" si="23">G23+L23</f>
        <v>0</v>
      </c>
      <c r="R23" s="24">
        <f t="shared" si="21"/>
        <v>0</v>
      </c>
      <c r="S23" s="24">
        <f t="shared" si="22"/>
        <v>0</v>
      </c>
      <c r="T23" s="82"/>
    </row>
    <row r="24" spans="1:20" ht="46.15" hidden="1" customHeight="1" x14ac:dyDescent="0.2">
      <c r="A24" s="101"/>
      <c r="B24" s="54"/>
      <c r="C24" s="30"/>
      <c r="D24" s="31"/>
      <c r="E24" s="39" t="s">
        <v>46</v>
      </c>
      <c r="F24" s="32">
        <v>2025</v>
      </c>
      <c r="G24" s="33"/>
      <c r="H24" s="33"/>
      <c r="I24" s="33"/>
      <c r="J24" s="73">
        <v>100</v>
      </c>
      <c r="K24" s="32"/>
      <c r="L24" s="33"/>
      <c r="M24" s="33"/>
      <c r="N24" s="33"/>
      <c r="O24" s="82"/>
      <c r="P24" s="54">
        <v>2025</v>
      </c>
      <c r="Q24" s="24">
        <f>G24+L24</f>
        <v>0</v>
      </c>
      <c r="R24" s="24">
        <f t="shared" ref="R24:R25" si="24">H24+M24</f>
        <v>0</v>
      </c>
      <c r="S24" s="24">
        <f t="shared" ref="S24:S25" si="25">I24+N24</f>
        <v>0</v>
      </c>
      <c r="T24" s="82"/>
    </row>
    <row r="25" spans="1:20" ht="46.15" hidden="1" customHeight="1" x14ac:dyDescent="0.2">
      <c r="A25" s="101"/>
      <c r="B25" s="54"/>
      <c r="C25" s="30"/>
      <c r="D25" s="31"/>
      <c r="E25" s="39" t="s">
        <v>47</v>
      </c>
      <c r="F25" s="32">
        <v>2025</v>
      </c>
      <c r="G25" s="33"/>
      <c r="H25" s="33"/>
      <c r="I25" s="33"/>
      <c r="J25" s="73">
        <v>100</v>
      </c>
      <c r="K25" s="32"/>
      <c r="L25" s="33"/>
      <c r="M25" s="33"/>
      <c r="N25" s="33"/>
      <c r="O25" s="82"/>
      <c r="P25" s="54">
        <v>2025</v>
      </c>
      <c r="Q25" s="24">
        <f>G25+L25</f>
        <v>0</v>
      </c>
      <c r="R25" s="24">
        <f t="shared" si="24"/>
        <v>0</v>
      </c>
      <c r="S25" s="24">
        <f t="shared" si="25"/>
        <v>0</v>
      </c>
      <c r="T25" s="82"/>
    </row>
    <row r="26" spans="1:20" ht="48.6" customHeight="1" x14ac:dyDescent="0.2">
      <c r="A26" s="84" t="s">
        <v>60</v>
      </c>
      <c r="B26" s="85" t="s">
        <v>6</v>
      </c>
      <c r="C26" s="85" t="s">
        <v>6</v>
      </c>
      <c r="D26" s="118" t="s">
        <v>61</v>
      </c>
      <c r="E26" s="39"/>
      <c r="F26" s="32"/>
      <c r="G26" s="28">
        <f>G27</f>
        <v>500000</v>
      </c>
      <c r="H26" s="28">
        <f t="shared" ref="H26:I27" si="26">H27</f>
        <v>500000</v>
      </c>
      <c r="I26" s="28">
        <f t="shared" si="26"/>
        <v>500000</v>
      </c>
      <c r="J26" s="73"/>
      <c r="K26" s="32"/>
      <c r="L26" s="28">
        <f>L27</f>
        <v>-300000</v>
      </c>
      <c r="M26" s="28">
        <f t="shared" ref="M26:M27" si="27">M27</f>
        <v>-300000</v>
      </c>
      <c r="N26" s="28">
        <f t="shared" ref="N26:N27" si="28">N27</f>
        <v>-300000</v>
      </c>
      <c r="O26" s="82"/>
      <c r="P26" s="54"/>
      <c r="Q26" s="28">
        <f>Q27</f>
        <v>200000</v>
      </c>
      <c r="R26" s="28">
        <f t="shared" ref="R26:R27" si="29">R27</f>
        <v>200000</v>
      </c>
      <c r="S26" s="28">
        <f t="shared" ref="S26:S27" si="30">S27</f>
        <v>200000</v>
      </c>
      <c r="T26" s="82"/>
    </row>
    <row r="27" spans="1:20" ht="48.6" customHeight="1" x14ac:dyDescent="0.2">
      <c r="A27" s="84" t="s">
        <v>62</v>
      </c>
      <c r="B27" s="85" t="s">
        <v>6</v>
      </c>
      <c r="C27" s="85" t="s">
        <v>6</v>
      </c>
      <c r="D27" s="118" t="s">
        <v>61</v>
      </c>
      <c r="E27" s="39"/>
      <c r="F27" s="32"/>
      <c r="G27" s="28">
        <f>G28</f>
        <v>500000</v>
      </c>
      <c r="H27" s="28">
        <f t="shared" si="26"/>
        <v>500000</v>
      </c>
      <c r="I27" s="28">
        <f t="shared" si="26"/>
        <v>500000</v>
      </c>
      <c r="J27" s="73"/>
      <c r="K27" s="32"/>
      <c r="L27" s="28">
        <f>L28</f>
        <v>-300000</v>
      </c>
      <c r="M27" s="28">
        <f t="shared" si="27"/>
        <v>-300000</v>
      </c>
      <c r="N27" s="28">
        <f t="shared" si="28"/>
        <v>-300000</v>
      </c>
      <c r="O27" s="82"/>
      <c r="P27" s="54"/>
      <c r="Q27" s="28">
        <f>Q28</f>
        <v>200000</v>
      </c>
      <c r="R27" s="28">
        <f t="shared" si="29"/>
        <v>200000</v>
      </c>
      <c r="S27" s="28">
        <f t="shared" si="30"/>
        <v>200000</v>
      </c>
      <c r="T27" s="82"/>
    </row>
    <row r="28" spans="1:20" ht="48.6" customHeight="1" x14ac:dyDescent="0.2">
      <c r="A28" s="86" t="s">
        <v>63</v>
      </c>
      <c r="B28" s="87" t="s">
        <v>50</v>
      </c>
      <c r="C28" s="87" t="s">
        <v>51</v>
      </c>
      <c r="D28" s="131" t="s">
        <v>64</v>
      </c>
      <c r="E28" s="39" t="s">
        <v>65</v>
      </c>
      <c r="F28" s="32">
        <v>2025</v>
      </c>
      <c r="G28" s="33">
        <v>500000</v>
      </c>
      <c r="H28" s="33">
        <v>500000</v>
      </c>
      <c r="I28" s="33">
        <v>500000</v>
      </c>
      <c r="J28" s="73">
        <v>100</v>
      </c>
      <c r="K28" s="32"/>
      <c r="L28" s="33">
        <v>-300000</v>
      </c>
      <c r="M28" s="33">
        <v>-300000</v>
      </c>
      <c r="N28" s="33">
        <v>-300000</v>
      </c>
      <c r="O28" s="82"/>
      <c r="P28" s="54">
        <v>2025</v>
      </c>
      <c r="Q28" s="24">
        <f>G28+L28</f>
        <v>200000</v>
      </c>
      <c r="R28" s="24">
        <f t="shared" ref="R28" si="31">H28+M28</f>
        <v>200000</v>
      </c>
      <c r="S28" s="24">
        <f t="shared" ref="S28" si="32">I28+N28</f>
        <v>200000</v>
      </c>
      <c r="T28" s="82">
        <v>100</v>
      </c>
    </row>
    <row r="29" spans="1:20" ht="59.25" customHeight="1" x14ac:dyDescent="0.2">
      <c r="A29" s="102" t="s">
        <v>53</v>
      </c>
      <c r="B29" s="85" t="s">
        <v>6</v>
      </c>
      <c r="C29" s="85" t="s">
        <v>6</v>
      </c>
      <c r="D29" s="89" t="s">
        <v>69</v>
      </c>
      <c r="E29" s="39"/>
      <c r="F29" s="27">
        <v>2025</v>
      </c>
      <c r="G29" s="28">
        <f>G30</f>
        <v>270813</v>
      </c>
      <c r="H29" s="28">
        <f t="shared" ref="H29:T30" si="33">H30</f>
        <v>270813</v>
      </c>
      <c r="I29" s="28">
        <f t="shared" si="33"/>
        <v>270813</v>
      </c>
      <c r="J29" s="108">
        <v>100</v>
      </c>
      <c r="K29" s="27"/>
      <c r="L29" s="28">
        <f t="shared" si="33"/>
        <v>0</v>
      </c>
      <c r="M29" s="28">
        <f t="shared" si="33"/>
        <v>0</v>
      </c>
      <c r="N29" s="28">
        <f t="shared" si="33"/>
        <v>0</v>
      </c>
      <c r="O29" s="103"/>
      <c r="P29" s="53">
        <v>2025</v>
      </c>
      <c r="Q29" s="28">
        <f t="shared" si="33"/>
        <v>270813</v>
      </c>
      <c r="R29" s="28">
        <f t="shared" si="33"/>
        <v>270813</v>
      </c>
      <c r="S29" s="28">
        <f t="shared" si="33"/>
        <v>270813</v>
      </c>
      <c r="T29" s="103">
        <f t="shared" si="33"/>
        <v>100</v>
      </c>
    </row>
    <row r="30" spans="1:20" s="29" customFormat="1" ht="58.5" customHeight="1" x14ac:dyDescent="0.2">
      <c r="A30" s="102" t="s">
        <v>48</v>
      </c>
      <c r="B30" s="85" t="s">
        <v>6</v>
      </c>
      <c r="C30" s="85" t="s">
        <v>6</v>
      </c>
      <c r="D30" s="89" t="s">
        <v>69</v>
      </c>
      <c r="E30" s="43"/>
      <c r="F30" s="27">
        <v>2025</v>
      </c>
      <c r="G30" s="8">
        <f>G31</f>
        <v>270813</v>
      </c>
      <c r="H30" s="8">
        <f t="shared" si="33"/>
        <v>270813</v>
      </c>
      <c r="I30" s="8">
        <f t="shared" si="33"/>
        <v>270813</v>
      </c>
      <c r="J30" s="109">
        <v>100</v>
      </c>
      <c r="K30" s="32"/>
      <c r="L30" s="8">
        <f t="shared" si="33"/>
        <v>0</v>
      </c>
      <c r="M30" s="8">
        <f t="shared" si="33"/>
        <v>0</v>
      </c>
      <c r="N30" s="8">
        <f t="shared" si="33"/>
        <v>0</v>
      </c>
      <c r="O30" s="104"/>
      <c r="P30" s="54">
        <v>2025</v>
      </c>
      <c r="Q30" s="8">
        <f t="shared" si="33"/>
        <v>270813</v>
      </c>
      <c r="R30" s="8">
        <f t="shared" si="33"/>
        <v>270813</v>
      </c>
      <c r="S30" s="8">
        <f t="shared" si="33"/>
        <v>270813</v>
      </c>
      <c r="T30" s="104">
        <f t="shared" si="33"/>
        <v>100</v>
      </c>
    </row>
    <row r="31" spans="1:20" ht="39" customHeight="1" x14ac:dyDescent="0.2">
      <c r="A31" s="105" t="s">
        <v>49</v>
      </c>
      <c r="B31" s="87" t="s">
        <v>50</v>
      </c>
      <c r="C31" s="87" t="s">
        <v>51</v>
      </c>
      <c r="D31" s="88" t="s">
        <v>52</v>
      </c>
      <c r="E31" s="39" t="s">
        <v>72</v>
      </c>
      <c r="F31" s="32">
        <v>2025</v>
      </c>
      <c r="G31" s="34">
        <v>270813</v>
      </c>
      <c r="H31" s="25">
        <v>270813</v>
      </c>
      <c r="I31" s="33">
        <v>270813</v>
      </c>
      <c r="J31" s="74">
        <v>100</v>
      </c>
      <c r="K31" s="32"/>
      <c r="L31" s="34"/>
      <c r="M31" s="25"/>
      <c r="N31" s="33"/>
      <c r="O31" s="106"/>
      <c r="P31" s="54">
        <v>2025</v>
      </c>
      <c r="Q31" s="24">
        <f>G31+L31</f>
        <v>270813</v>
      </c>
      <c r="R31" s="24">
        <f t="shared" ref="R31" si="34">H31+M31</f>
        <v>270813</v>
      </c>
      <c r="S31" s="24">
        <f t="shared" ref="S31" si="35">I31+N31</f>
        <v>270813</v>
      </c>
      <c r="T31" s="106">
        <v>100</v>
      </c>
    </row>
    <row r="32" spans="1:20" s="29" customFormat="1" ht="39" customHeight="1" x14ac:dyDescent="0.2">
      <c r="A32" s="84">
        <v>1500000</v>
      </c>
      <c r="B32" s="85" t="s">
        <v>6</v>
      </c>
      <c r="C32" s="85" t="s">
        <v>6</v>
      </c>
      <c r="D32" s="118" t="s">
        <v>55</v>
      </c>
      <c r="E32" s="124"/>
      <c r="F32" s="125"/>
      <c r="G32" s="126">
        <f>G33</f>
        <v>2211158</v>
      </c>
      <c r="H32" s="126">
        <f t="shared" ref="H32:I32" si="36">H33</f>
        <v>2169830</v>
      </c>
      <c r="I32" s="126">
        <f t="shared" si="36"/>
        <v>2169830</v>
      </c>
      <c r="J32" s="127"/>
      <c r="K32" s="27"/>
      <c r="L32" s="126">
        <f>L33</f>
        <v>-212217</v>
      </c>
      <c r="M32" s="126">
        <f t="shared" ref="M32" si="37">M33</f>
        <v>-212217</v>
      </c>
      <c r="N32" s="126">
        <f t="shared" ref="N32" si="38">N33</f>
        <v>-212217</v>
      </c>
      <c r="O32" s="128"/>
      <c r="P32" s="129"/>
      <c r="Q32" s="19">
        <f t="shared" ref="Q32" si="39">G32+L32</f>
        <v>1998941</v>
      </c>
      <c r="R32" s="19">
        <f t="shared" ref="R32" si="40">H32+M32</f>
        <v>1957613</v>
      </c>
      <c r="S32" s="19">
        <f t="shared" ref="S32" si="41">I32+N32</f>
        <v>1957613</v>
      </c>
      <c r="T32" s="130"/>
    </row>
    <row r="33" spans="1:20" s="29" customFormat="1" ht="39" customHeight="1" x14ac:dyDescent="0.2">
      <c r="A33" s="84">
        <v>1510000</v>
      </c>
      <c r="B33" s="85" t="s">
        <v>6</v>
      </c>
      <c r="C33" s="85" t="s">
        <v>6</v>
      </c>
      <c r="D33" s="118" t="s">
        <v>55</v>
      </c>
      <c r="E33" s="124"/>
      <c r="F33" s="125"/>
      <c r="G33" s="126">
        <f>SUM(G34:G40)</f>
        <v>2211158</v>
      </c>
      <c r="H33" s="126">
        <f t="shared" ref="H33" si="42">SUM(H34:H40)</f>
        <v>2169830</v>
      </c>
      <c r="I33" s="126">
        <f t="shared" ref="I33" si="43">SUM(I34:I40)</f>
        <v>2169830</v>
      </c>
      <c r="J33" s="127"/>
      <c r="K33" s="27"/>
      <c r="L33" s="126">
        <f>SUM(L34:L40)</f>
        <v>-212217</v>
      </c>
      <c r="M33" s="126">
        <f t="shared" ref="M33:N33" si="44">SUM(M34:M40)</f>
        <v>-212217</v>
      </c>
      <c r="N33" s="126">
        <f t="shared" si="44"/>
        <v>-212217</v>
      </c>
      <c r="O33" s="128"/>
      <c r="P33" s="129"/>
      <c r="Q33" s="126">
        <f>SUM(Q34:Q40)</f>
        <v>1998941</v>
      </c>
      <c r="R33" s="126">
        <f t="shared" ref="R33" si="45">SUM(R34:R40)</f>
        <v>1957613</v>
      </c>
      <c r="S33" s="126">
        <f t="shared" ref="S33" si="46">SUM(S34:S40)</f>
        <v>1957613</v>
      </c>
      <c r="T33" s="130"/>
    </row>
    <row r="34" spans="1:20" ht="39" customHeight="1" x14ac:dyDescent="0.2">
      <c r="A34" s="119">
        <v>1516091</v>
      </c>
      <c r="B34" s="120">
        <v>6091</v>
      </c>
      <c r="C34" s="121" t="s">
        <v>44</v>
      </c>
      <c r="D34" s="132" t="s">
        <v>56</v>
      </c>
      <c r="E34" s="91" t="s">
        <v>66</v>
      </c>
      <c r="F34" s="92">
        <v>2025</v>
      </c>
      <c r="G34" s="93">
        <v>180000</v>
      </c>
      <c r="H34" s="94">
        <v>180000</v>
      </c>
      <c r="I34" s="95">
        <v>180000</v>
      </c>
      <c r="J34" s="106">
        <v>100</v>
      </c>
      <c r="K34" s="32"/>
      <c r="L34" s="34">
        <v>21360</v>
      </c>
      <c r="M34" s="25">
        <v>21360</v>
      </c>
      <c r="N34" s="33">
        <v>21360</v>
      </c>
      <c r="O34" s="106">
        <v>100</v>
      </c>
      <c r="P34" s="96">
        <v>2025</v>
      </c>
      <c r="Q34" s="24">
        <f>G34+L34</f>
        <v>201360</v>
      </c>
      <c r="R34" s="24">
        <f t="shared" ref="R34" si="47">H34+M34</f>
        <v>201360</v>
      </c>
      <c r="S34" s="24">
        <f t="shared" ref="S34" si="48">I34+N34</f>
        <v>201360</v>
      </c>
      <c r="T34" s="106">
        <v>100</v>
      </c>
    </row>
    <row r="35" spans="1:20" ht="39" customHeight="1" x14ac:dyDescent="0.2">
      <c r="A35" s="119">
        <v>1516091</v>
      </c>
      <c r="B35" s="120">
        <v>6091</v>
      </c>
      <c r="C35" s="121" t="s">
        <v>44</v>
      </c>
      <c r="D35" s="132" t="s">
        <v>56</v>
      </c>
      <c r="E35" s="91" t="s">
        <v>46</v>
      </c>
      <c r="F35" s="92">
        <v>2025</v>
      </c>
      <c r="G35" s="93">
        <v>280000</v>
      </c>
      <c r="H35" s="94">
        <v>280000</v>
      </c>
      <c r="I35" s="95">
        <v>280000</v>
      </c>
      <c r="J35" s="106">
        <v>100</v>
      </c>
      <c r="K35" s="32"/>
      <c r="L35" s="34">
        <v>-80000</v>
      </c>
      <c r="M35" s="25">
        <v>-80000</v>
      </c>
      <c r="N35" s="33">
        <v>-80000</v>
      </c>
      <c r="O35" s="106">
        <v>100</v>
      </c>
      <c r="P35" s="96">
        <v>2025</v>
      </c>
      <c r="Q35" s="24">
        <f t="shared" ref="Q35:Q37" si="49">G35+L35</f>
        <v>200000</v>
      </c>
      <c r="R35" s="24">
        <f t="shared" ref="R35:R37" si="50">H35+M35</f>
        <v>200000</v>
      </c>
      <c r="S35" s="24">
        <f t="shared" ref="S35:S37" si="51">I35+N35</f>
        <v>200000</v>
      </c>
      <c r="T35" s="107">
        <v>100</v>
      </c>
    </row>
    <row r="36" spans="1:20" ht="39" customHeight="1" x14ac:dyDescent="0.2">
      <c r="A36" s="119">
        <v>1516091</v>
      </c>
      <c r="B36" s="120">
        <v>6091</v>
      </c>
      <c r="C36" s="121" t="s">
        <v>44</v>
      </c>
      <c r="D36" s="132" t="s">
        <v>56</v>
      </c>
      <c r="E36" s="91" t="s">
        <v>47</v>
      </c>
      <c r="F36" s="92">
        <v>2025</v>
      </c>
      <c r="G36" s="93">
        <v>230000</v>
      </c>
      <c r="H36" s="94">
        <v>230000</v>
      </c>
      <c r="I36" s="95">
        <v>230000</v>
      </c>
      <c r="J36" s="106">
        <v>100</v>
      </c>
      <c r="K36" s="32"/>
      <c r="L36" s="34">
        <v>29320</v>
      </c>
      <c r="M36" s="25">
        <v>29320</v>
      </c>
      <c r="N36" s="33">
        <v>29320</v>
      </c>
      <c r="O36" s="106">
        <v>100</v>
      </c>
      <c r="P36" s="96">
        <v>2025</v>
      </c>
      <c r="Q36" s="24">
        <f t="shared" si="49"/>
        <v>259320</v>
      </c>
      <c r="R36" s="24">
        <f t="shared" si="50"/>
        <v>259320</v>
      </c>
      <c r="S36" s="24">
        <f t="shared" si="51"/>
        <v>259320</v>
      </c>
      <c r="T36" s="107">
        <v>100</v>
      </c>
    </row>
    <row r="37" spans="1:20" ht="39" customHeight="1" x14ac:dyDescent="0.2">
      <c r="A37" s="119">
        <v>1516091</v>
      </c>
      <c r="B37" s="120">
        <v>6091</v>
      </c>
      <c r="C37" s="121" t="s">
        <v>44</v>
      </c>
      <c r="D37" s="132" t="s">
        <v>56</v>
      </c>
      <c r="E37" s="91" t="s">
        <v>67</v>
      </c>
      <c r="F37" s="92">
        <v>2025</v>
      </c>
      <c r="G37" s="93">
        <v>210000</v>
      </c>
      <c r="H37" s="94">
        <v>210000</v>
      </c>
      <c r="I37" s="95">
        <v>210000</v>
      </c>
      <c r="J37" s="106">
        <v>100</v>
      </c>
      <c r="K37" s="32"/>
      <c r="L37" s="34">
        <v>29320</v>
      </c>
      <c r="M37" s="25">
        <v>29320</v>
      </c>
      <c r="N37" s="33">
        <v>29320</v>
      </c>
      <c r="O37" s="106">
        <v>100</v>
      </c>
      <c r="P37" s="96">
        <v>2025</v>
      </c>
      <c r="Q37" s="24">
        <f t="shared" si="49"/>
        <v>239320</v>
      </c>
      <c r="R37" s="24">
        <f t="shared" si="50"/>
        <v>239320</v>
      </c>
      <c r="S37" s="24">
        <f t="shared" si="51"/>
        <v>239320</v>
      </c>
      <c r="T37" s="107">
        <v>100</v>
      </c>
    </row>
    <row r="38" spans="1:20" ht="63.75" customHeight="1" x14ac:dyDescent="0.2">
      <c r="A38" s="119">
        <v>1517220</v>
      </c>
      <c r="B38" s="122">
        <v>7220</v>
      </c>
      <c r="C38" s="87" t="s">
        <v>57</v>
      </c>
      <c r="D38" s="88" t="s">
        <v>20</v>
      </c>
      <c r="E38" s="39" t="s">
        <v>71</v>
      </c>
      <c r="F38" s="92">
        <v>2025</v>
      </c>
      <c r="G38" s="93">
        <v>241328</v>
      </c>
      <c r="H38" s="94">
        <v>200000</v>
      </c>
      <c r="I38" s="95">
        <v>200000</v>
      </c>
      <c r="J38" s="106">
        <v>100</v>
      </c>
      <c r="K38" s="32"/>
      <c r="L38" s="34">
        <v>-35787</v>
      </c>
      <c r="M38" s="25">
        <v>-35787</v>
      </c>
      <c r="N38" s="33">
        <v>-35787</v>
      </c>
      <c r="O38" s="106"/>
      <c r="P38" s="96">
        <v>2025</v>
      </c>
      <c r="Q38" s="24">
        <f t="shared" ref="Q38:Q40" si="52">G38+L38</f>
        <v>205541</v>
      </c>
      <c r="R38" s="24">
        <f t="shared" ref="R38:R40" si="53">H38+M38</f>
        <v>164213</v>
      </c>
      <c r="S38" s="24">
        <f t="shared" ref="S38:S40" si="54">I38+N38</f>
        <v>164213</v>
      </c>
      <c r="T38" s="107">
        <v>100</v>
      </c>
    </row>
    <row r="39" spans="1:20" ht="89.25" customHeight="1" x14ac:dyDescent="0.2">
      <c r="A39" s="119">
        <v>1517330</v>
      </c>
      <c r="B39" s="122">
        <v>7330</v>
      </c>
      <c r="C39" s="122" t="s">
        <v>58</v>
      </c>
      <c r="D39" s="123" t="s">
        <v>59</v>
      </c>
      <c r="E39" s="91" t="s">
        <v>70</v>
      </c>
      <c r="F39" s="92">
        <v>2025</v>
      </c>
      <c r="G39" s="93">
        <v>947830</v>
      </c>
      <c r="H39" s="94">
        <v>947830</v>
      </c>
      <c r="I39" s="95">
        <v>947830</v>
      </c>
      <c r="J39" s="107">
        <v>100</v>
      </c>
      <c r="K39" s="92"/>
      <c r="L39" s="93">
        <v>-176430</v>
      </c>
      <c r="M39" s="94">
        <v>-176430</v>
      </c>
      <c r="N39" s="95">
        <v>-176430</v>
      </c>
      <c r="O39" s="107"/>
      <c r="P39" s="96">
        <v>2025</v>
      </c>
      <c r="Q39" s="24">
        <f t="shared" si="52"/>
        <v>771400</v>
      </c>
      <c r="R39" s="24">
        <f t="shared" si="53"/>
        <v>771400</v>
      </c>
      <c r="S39" s="24">
        <f t="shared" si="54"/>
        <v>771400</v>
      </c>
      <c r="T39" s="107">
        <v>100</v>
      </c>
    </row>
    <row r="40" spans="1:20" ht="39" customHeight="1" thickBot="1" x14ac:dyDescent="0.25">
      <c r="A40" s="119">
        <v>1517330</v>
      </c>
      <c r="B40" s="122">
        <v>7330</v>
      </c>
      <c r="C40" s="122" t="s">
        <v>58</v>
      </c>
      <c r="D40" s="123" t="s">
        <v>59</v>
      </c>
      <c r="E40" s="39" t="s">
        <v>68</v>
      </c>
      <c r="F40" s="32">
        <v>2025</v>
      </c>
      <c r="G40" s="34">
        <v>122000</v>
      </c>
      <c r="H40" s="25">
        <v>122000</v>
      </c>
      <c r="I40" s="33">
        <v>122000</v>
      </c>
      <c r="J40" s="106">
        <v>100</v>
      </c>
      <c r="K40" s="32"/>
      <c r="L40" s="34"/>
      <c r="M40" s="25"/>
      <c r="N40" s="33"/>
      <c r="O40" s="106"/>
      <c r="P40" s="32">
        <v>2025</v>
      </c>
      <c r="Q40" s="24">
        <f t="shared" si="52"/>
        <v>122000</v>
      </c>
      <c r="R40" s="24">
        <f t="shared" si="53"/>
        <v>122000</v>
      </c>
      <c r="S40" s="24">
        <f t="shared" si="54"/>
        <v>122000</v>
      </c>
      <c r="T40" s="106">
        <v>100</v>
      </c>
    </row>
    <row r="41" spans="1:20" s="35" customFormat="1" ht="19.5" customHeight="1" thickBot="1" x14ac:dyDescent="0.25">
      <c r="A41" s="110" t="s">
        <v>30</v>
      </c>
      <c r="B41" s="111" t="s">
        <v>9</v>
      </c>
      <c r="C41" s="112" t="s">
        <v>9</v>
      </c>
      <c r="D41" s="113" t="s">
        <v>8</v>
      </c>
      <c r="E41" s="114" t="s">
        <v>9</v>
      </c>
      <c r="F41" s="115" t="s">
        <v>9</v>
      </c>
      <c r="G41" s="116">
        <f>G11+G29+G26+G32</f>
        <v>5448971</v>
      </c>
      <c r="H41" s="116">
        <f>H11+H29+H26+H32</f>
        <v>5407643</v>
      </c>
      <c r="I41" s="116">
        <f>I11+I29+I26+I32</f>
        <v>4727643</v>
      </c>
      <c r="J41" s="117" t="s">
        <v>9</v>
      </c>
      <c r="K41" s="117" t="s">
        <v>9</v>
      </c>
      <c r="L41" s="116">
        <f>L11+L29+L26+L32</f>
        <v>-512217</v>
      </c>
      <c r="M41" s="116">
        <f>M11+M29+M26+M32</f>
        <v>-512217</v>
      </c>
      <c r="N41" s="116">
        <f>N11+N29+N26+N32</f>
        <v>-512217</v>
      </c>
      <c r="O41" s="117" t="s">
        <v>9</v>
      </c>
      <c r="P41" s="117" t="s">
        <v>9</v>
      </c>
      <c r="Q41" s="116">
        <f>Q11+Q29+Q26+Q32</f>
        <v>4936754</v>
      </c>
      <c r="R41" s="116">
        <f>R11+R29+R26+R32</f>
        <v>4895426</v>
      </c>
      <c r="S41" s="116">
        <f>S11+S29+S26+S32</f>
        <v>4215426</v>
      </c>
      <c r="T41" s="117" t="s">
        <v>9</v>
      </c>
    </row>
    <row r="42" spans="1:20" s="35" customFormat="1" ht="19.5" customHeight="1" x14ac:dyDescent="0.2">
      <c r="A42" s="36"/>
      <c r="B42" s="36"/>
      <c r="C42" s="36"/>
      <c r="D42" s="37"/>
      <c r="E42" s="37"/>
      <c r="F42" s="37"/>
      <c r="G42" s="38"/>
      <c r="H42" s="38"/>
      <c r="I42" s="38"/>
      <c r="J42" s="75"/>
      <c r="K42" s="37"/>
      <c r="L42" s="38"/>
      <c r="M42" s="38"/>
      <c r="N42" s="38"/>
      <c r="O42" s="75"/>
      <c r="P42" s="37"/>
      <c r="Q42" s="38"/>
      <c r="R42" s="38"/>
      <c r="S42" s="38"/>
      <c r="T42" s="75"/>
    </row>
    <row r="43" spans="1:20" ht="18.75" x14ac:dyDescent="0.3">
      <c r="A43" s="133" t="s">
        <v>54</v>
      </c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3"/>
      <c r="Q43" s="133"/>
      <c r="R43" s="133"/>
      <c r="S43" s="133"/>
      <c r="T43" s="133"/>
    </row>
  </sheetData>
  <mergeCells count="30">
    <mergeCell ref="G8:G9"/>
    <mergeCell ref="H8:H9"/>
    <mergeCell ref="Q2:T2"/>
    <mergeCell ref="L1:O1"/>
    <mergeCell ref="L3:O3"/>
    <mergeCell ref="K8:K9"/>
    <mergeCell ref="L8:L9"/>
    <mergeCell ref="M8:M9"/>
    <mergeCell ref="N8:N9"/>
    <mergeCell ref="O8:O9"/>
    <mergeCell ref="K7:O7"/>
    <mergeCell ref="Q1:T1"/>
    <mergeCell ref="Q3:T3"/>
    <mergeCell ref="A4:S4"/>
    <mergeCell ref="A43:T43"/>
    <mergeCell ref="P7:T7"/>
    <mergeCell ref="I8:I9"/>
    <mergeCell ref="P8:P9"/>
    <mergeCell ref="Q8:Q9"/>
    <mergeCell ref="R8:R9"/>
    <mergeCell ref="S8:S9"/>
    <mergeCell ref="T8:T9"/>
    <mergeCell ref="B7:B9"/>
    <mergeCell ref="C7:C9"/>
    <mergeCell ref="D7:D9"/>
    <mergeCell ref="E7:E9"/>
    <mergeCell ref="F7:J7"/>
    <mergeCell ref="A7:A9"/>
    <mergeCell ref="J8:J9"/>
    <mergeCell ref="F8:F9"/>
  </mergeCells>
  <phoneticPr fontId="17" type="noConversion"/>
  <pageMargins left="0.19685039370078741" right="0.19685039370078741" top="0.59055118110236227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2025-08-28T12:48:17Z</cp:lastPrinted>
  <dcterms:created xsi:type="dcterms:W3CDTF">2020-12-27T10:44:20Z</dcterms:created>
  <dcterms:modified xsi:type="dcterms:W3CDTF">2025-08-28T12:48:18Z</dcterms:modified>
</cp:coreProperties>
</file>